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NABAVA\2023\NABAVE 2023\DDD USLUGE\"/>
    </mc:Choice>
  </mc:AlternateContent>
  <bookViews>
    <workbookView xWindow="0" yWindow="0" windowWidth="28800" windowHeight="10875"/>
  </bookViews>
  <sheets>
    <sheet name="KGZ DDD 2023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6" i="1"/>
  <c r="H37" i="1"/>
  <c r="H38" i="1"/>
  <c r="H39" i="1"/>
  <c r="H40" i="1"/>
  <c r="H41" i="1"/>
  <c r="H42" i="1"/>
  <c r="H44" i="1"/>
  <c r="H45" i="1"/>
  <c r="H46" i="1"/>
  <c r="H47" i="1"/>
  <c r="H48" i="1"/>
  <c r="H49" i="1"/>
  <c r="H50" i="1"/>
  <c r="H51" i="1"/>
  <c r="H52" i="1"/>
  <c r="H53" i="1"/>
  <c r="H54" i="1"/>
  <c r="H55" i="1"/>
  <c r="E43" i="1"/>
  <c r="H43" i="1" s="1"/>
  <c r="E27" i="1"/>
  <c r="H27" i="1" s="1"/>
  <c r="E56" i="1"/>
  <c r="H56" i="1" s="1"/>
  <c r="E53" i="1"/>
  <c r="E38" i="1"/>
  <c r="E35" i="1"/>
  <c r="H35" i="1" s="1"/>
  <c r="E34" i="1"/>
  <c r="H34" i="1" s="1"/>
  <c r="E22" i="1"/>
  <c r="E21" i="1"/>
  <c r="E5" i="1"/>
  <c r="H5" i="1" s="1"/>
  <c r="H57" i="1" l="1"/>
  <c r="H58" i="1" l="1"/>
  <c r="H59" i="1" s="1"/>
</calcChain>
</file>

<file path=xl/sharedStrings.xml><?xml version="1.0" encoding="utf-8"?>
<sst xmlns="http://schemas.openxmlformats.org/spreadsheetml/2006/main" count="127" uniqueCount="122">
  <si>
    <t>R.br.</t>
  </si>
  <si>
    <t>NAZIV KNJIŽNICE</t>
  </si>
  <si>
    <t>ADRESA</t>
  </si>
  <si>
    <r>
      <t>POVRŠINA U M</t>
    </r>
    <r>
      <rPr>
        <b/>
        <vertAlign val="superscript"/>
        <sz val="12"/>
        <color theme="1"/>
        <rFont val="Times New Roman"/>
        <family val="1"/>
        <charset val="238"/>
      </rPr>
      <t>2</t>
    </r>
  </si>
  <si>
    <t>Gradska knjižnica</t>
  </si>
  <si>
    <t>Starčevićev trg 6</t>
  </si>
  <si>
    <r>
      <rPr>
        <b/>
        <sz val="12"/>
        <color theme="1"/>
        <rFont val="Times New Roman"/>
        <family val="1"/>
        <charset val="238"/>
      </rPr>
      <t xml:space="preserve">Gradska knjižnica </t>
    </r>
    <r>
      <rPr>
        <sz val="12"/>
        <color theme="1"/>
        <rFont val="Times New Roman"/>
        <family val="1"/>
        <charset val="238"/>
      </rPr>
      <t xml:space="preserve">– Dječji odjel + podrum                                  </t>
    </r>
    <r>
      <rPr>
        <b/>
        <sz val="12"/>
        <color rgb="FF0070C0"/>
        <rFont val="Times New Roman"/>
        <family val="1"/>
        <charset val="238"/>
      </rPr>
      <t>GRADSKA KNJIŽNICA</t>
    </r>
    <r>
      <rPr>
        <sz val="12"/>
        <color theme="1"/>
        <rFont val="Times New Roman"/>
        <family val="1"/>
        <charset val="238"/>
      </rPr>
      <t xml:space="preserve">   (Starčevićev trg 4 i 6)</t>
    </r>
  </si>
  <si>
    <r>
      <t xml:space="preserve">Starčevićev trg 4 </t>
    </r>
    <r>
      <rPr>
        <b/>
        <sz val="12"/>
        <color rgb="FF0070C0"/>
        <rFont val="Times New Roman"/>
        <family val="1"/>
        <charset val="238"/>
      </rPr>
      <t>UKUPNO:</t>
    </r>
  </si>
  <si>
    <r>
      <t xml:space="preserve">373    (338,00+35,00)   </t>
    </r>
    <r>
      <rPr>
        <b/>
        <sz val="12"/>
        <color rgb="FF0070C0"/>
        <rFont val="Times New Roman"/>
        <family val="1"/>
        <charset val="238"/>
      </rPr>
      <t>2533</t>
    </r>
  </si>
  <si>
    <t>Depo</t>
  </si>
  <si>
    <t>Radnička cesta 40</t>
  </si>
  <si>
    <t>Žitnjak, Slavonska avenija 24/6</t>
  </si>
  <si>
    <t>Knjižnica Božidara Adžije</t>
  </si>
  <si>
    <t>Krešimirov trg 2</t>
  </si>
  <si>
    <t>Knjižnica Tina Ujevića</t>
  </si>
  <si>
    <t>Ul.g Grada Vukovara 14</t>
  </si>
  <si>
    <t>Knjižnica Prečko</t>
  </si>
  <si>
    <t>Slavenskog 12</t>
  </si>
  <si>
    <t>Knjižnica Voltino + bibliobus</t>
  </si>
  <si>
    <t>Drvinje 36</t>
  </si>
  <si>
    <t xml:space="preserve">Knjižnica Knežija </t>
  </si>
  <si>
    <t>Albaharijeva 7</t>
  </si>
  <si>
    <t>Knjižnica Staglišće</t>
  </si>
  <si>
    <t>A. Prosenika 7</t>
  </si>
  <si>
    <t>Knjižnica Ljubljanica</t>
  </si>
  <si>
    <t>Ljubljanica 24</t>
  </si>
  <si>
    <t>Knjižnica Dubrava</t>
  </si>
  <si>
    <t>Av. Dubrava 51a</t>
  </si>
  <si>
    <t>Knjižnica Novi Zagreb</t>
  </si>
  <si>
    <t>B. Magovca 15</t>
  </si>
  <si>
    <t>Knjižnica Dugave</t>
  </si>
  <si>
    <t>Sv. Mateja 7</t>
  </si>
  <si>
    <t>Knjižnica Savski gaj + spremište</t>
  </si>
  <si>
    <t>Nehruov trg 46</t>
  </si>
  <si>
    <t>Knjižnica Vjekoslava Majera</t>
  </si>
  <si>
    <t>Meštrovićev trg bb</t>
  </si>
  <si>
    <t>Knjižnica Sloboština</t>
  </si>
  <si>
    <t>V. Varićaka 6</t>
  </si>
  <si>
    <t>117,96                                       (100,96+17)</t>
  </si>
  <si>
    <t>Zahradnikova 6</t>
  </si>
  <si>
    <t>Knjižnica Mala Mlaka</t>
  </si>
  <si>
    <t>Malomlačka bb</t>
  </si>
  <si>
    <t>Knjižnica Augusta Cesarca - Ravnice</t>
  </si>
  <si>
    <t>Radauševa 7</t>
  </si>
  <si>
    <t>Knjižnica Augusta Cesarca</t>
  </si>
  <si>
    <t>Šubićeva 40</t>
  </si>
  <si>
    <t>Knjižnica Sesvete</t>
  </si>
  <si>
    <t>Trg D. Domjanića 6</t>
  </si>
  <si>
    <t>Knjižnica Selčina</t>
  </si>
  <si>
    <t>Selčinska 8</t>
  </si>
  <si>
    <t>Knjižnica Dubec</t>
  </si>
  <si>
    <t>R. Ivankovića bb</t>
  </si>
  <si>
    <t>Knjižnica Jelkovec</t>
  </si>
  <si>
    <t>Vladimira Stahuljaka 3</t>
  </si>
  <si>
    <t>Knjižnica S.S.Kranjčevića</t>
  </si>
  <si>
    <t>Zapoljska 1</t>
  </si>
  <si>
    <t>Knjižnica I.B.Mažuranića</t>
  </si>
  <si>
    <t>Laurenčićeva 8</t>
  </si>
  <si>
    <t>Gradska knjižnica Ante Kovačića</t>
  </si>
  <si>
    <t>Zaprešić, Trg žrtava fašizma 6</t>
  </si>
  <si>
    <r>
      <t xml:space="preserve">Knjižnica Marije Jurić Zagorke + </t>
    </r>
    <r>
      <rPr>
        <sz val="12"/>
        <color theme="1"/>
        <rFont val="Times New Roman"/>
        <family val="1"/>
        <charset val="238"/>
      </rPr>
      <t>podrumski prostor</t>
    </r>
  </si>
  <si>
    <t>Krvavi most 2</t>
  </si>
  <si>
    <t>255                     (220+35)</t>
  </si>
  <si>
    <t>Knjižnica Medveščak</t>
  </si>
  <si>
    <t>Trg žrtava fašizma 7 + Kralja Zvonimira 1</t>
  </si>
  <si>
    <t>438                (336+102)</t>
  </si>
  <si>
    <t>Knjižnica «M 2»</t>
  </si>
  <si>
    <t>Medveščak 71</t>
  </si>
  <si>
    <t>Knjižnica Medveščak- Dječji odjel</t>
  </si>
  <si>
    <t>Kralja Zvonimira 17</t>
  </si>
  <si>
    <r>
      <t xml:space="preserve">Knjižnica Marina Držića </t>
    </r>
    <r>
      <rPr>
        <sz val="12"/>
        <color theme="1"/>
        <rFont val="Times New Roman"/>
        <family val="1"/>
        <charset val="238"/>
      </rPr>
      <t>+ podrumski prostor</t>
    </r>
  </si>
  <si>
    <t>Ul. grada Vukovara 222</t>
  </si>
  <si>
    <t>159                 (99+60)</t>
  </si>
  <si>
    <t>Dječja knjižnica</t>
  </si>
  <si>
    <t>Av. Marina Držića 10</t>
  </si>
  <si>
    <t>Knjižnica I.G.Kovačića</t>
  </si>
  <si>
    <t>Ul. Grada Vukovara 35</t>
  </si>
  <si>
    <t>Knjižnica «Savica»</t>
  </si>
  <si>
    <t>Ljerke Šram 4</t>
  </si>
  <si>
    <t>Odjel nabave i obrade</t>
  </si>
  <si>
    <t>Ul. Vl. Ruždjaka 21</t>
  </si>
  <si>
    <t>Knjižnica i čitaonica Bogdana Ogrizovića</t>
  </si>
  <si>
    <t>Preradovićeva 5 i Teslina 16</t>
  </si>
  <si>
    <t>Prostor Knjižnice B. Ogrizovića</t>
  </si>
  <si>
    <t>Masarykova 5</t>
  </si>
  <si>
    <t>Knjižnica Vladimira Nazora</t>
  </si>
  <si>
    <t>Ul. Grada Mainza 37</t>
  </si>
  <si>
    <t>Vodovodna 13</t>
  </si>
  <si>
    <t>Čitaonica i galerija VN</t>
  </si>
  <si>
    <t>Ilica 163 a</t>
  </si>
  <si>
    <t>Knjižnica Kajfešov brijeg</t>
  </si>
  <si>
    <t>Ul. grada G. Tadino 4</t>
  </si>
  <si>
    <t>Knjižnica Kustošija + spremište</t>
  </si>
  <si>
    <t>Ilica 312 a</t>
  </si>
  <si>
    <t>Knjižnica za djecu Kustošija</t>
  </si>
  <si>
    <t>Knjižnica Vrapče</t>
  </si>
  <si>
    <t>Ul. Majke Terezije 2</t>
  </si>
  <si>
    <t>Knjižna stanica Gornje Vrapče</t>
  </si>
  <si>
    <t>Vrapčanska 166</t>
  </si>
  <si>
    <t>Knjižnica Gajnice + odjel za djecu</t>
  </si>
  <si>
    <t>Meksička 6, Gajnice 15</t>
  </si>
  <si>
    <t>230                (190+40)</t>
  </si>
  <si>
    <t>Knjižnica Špansko - sjever</t>
  </si>
  <si>
    <t>Trg I. Kukuljevića 9</t>
  </si>
  <si>
    <t>Knjižnica Špansko - jug</t>
  </si>
  <si>
    <t>S. Batušića 4</t>
  </si>
  <si>
    <t>Knjižnica Podsused</t>
  </si>
  <si>
    <t>Podsusedski trg 3</t>
  </si>
  <si>
    <t>129,53 (115,46+14,07)</t>
  </si>
  <si>
    <t>150                 (114+36)</t>
  </si>
  <si>
    <t>JEDINIČNA CIJENA BEZ PDV-A</t>
  </si>
  <si>
    <t>UKUPAN IZNOS</t>
  </si>
  <si>
    <t>UKUPAN IZNOS (BEZ PDV-A)</t>
  </si>
  <si>
    <t>IZNOS PDV-A</t>
  </si>
  <si>
    <t>UKUPAN IZNOS (SA PDV-OM)</t>
  </si>
  <si>
    <t>KOLIČINA</t>
  </si>
  <si>
    <t>(pečat, čitko ime i prezime ovlaštene osobe)</t>
  </si>
  <si>
    <t>(potpis ovlaštene osobe)</t>
  </si>
  <si>
    <t>PONUDITELJ:</t>
  </si>
  <si>
    <t>NARUČITELJ:</t>
  </si>
  <si>
    <t>KNJIŽNICE GRADA ZAGREBA</t>
  </si>
  <si>
    <t>KGZ Troškovnik usluga DDD-a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</si>
</sst>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0" fillId="0" borderId="6" xfId="0" applyFill="1" applyBorder="1" applyAlignment="1">
      <alignment horizontal="center"/>
    </xf>
    <xf numFmtId="4" fontId="0" fillId="0" borderId="6" xfId="0" applyNumberFormat="1" applyFill="1" applyBorder="1" applyAlignment="1">
      <alignment horizontal="right"/>
    </xf>
    <xf numFmtId="4" fontId="0" fillId="0" borderId="6" xfId="0" applyNumberFormat="1" applyBorder="1" applyAlignment="1">
      <alignment horizontal="right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6" fillId="0" borderId="0" xfId="0" applyFont="1" applyProtection="1">
      <protection locked="0"/>
    </xf>
    <xf numFmtId="0" fontId="7" fillId="0" borderId="0" xfId="0" applyFont="1" applyBorder="1" applyAlignment="1" applyProtection="1">
      <alignment horizontal="right"/>
      <protection locked="0"/>
    </xf>
    <xf numFmtId="4" fontId="8" fillId="0" borderId="0" xfId="0" applyNumberFormat="1" applyFont="1" applyBorder="1" applyProtection="1"/>
    <xf numFmtId="0" fontId="6" fillId="0" borderId="0" xfId="0" applyFont="1" applyAlignment="1" applyProtection="1">
      <alignment horizontal="center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/>
    <xf numFmtId="164" fontId="1" fillId="0" borderId="6" xfId="0" applyNumberFormat="1" applyFont="1" applyBorder="1"/>
    <xf numFmtId="0" fontId="6" fillId="0" borderId="3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4" fontId="0" fillId="0" borderId="5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7" xfId="0" applyBorder="1" applyAlignment="1">
      <alignment horizontal="right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workbookViewId="0">
      <selection activeCell="C3" sqref="C3:H3"/>
    </sheetView>
  </sheetViews>
  <sheetFormatPr defaultRowHeight="15" x14ac:dyDescent="0.25"/>
  <cols>
    <col min="1" max="1" width="5.85546875" style="1" customWidth="1"/>
    <col min="2" max="2" width="34.7109375" customWidth="1"/>
    <col min="3" max="3" width="23" bestFit="1" customWidth="1"/>
    <col min="4" max="4" width="19.7109375" customWidth="1"/>
    <col min="5" max="5" width="13.28515625" customWidth="1"/>
    <col min="6" max="6" width="12.7109375" customWidth="1"/>
    <col min="7" max="7" width="14.42578125" customWidth="1"/>
    <col min="8" max="8" width="14" customWidth="1"/>
  </cols>
  <sheetData>
    <row r="1" spans="1:8" ht="25.5" customHeight="1" x14ac:dyDescent="0.25">
      <c r="B1" s="2" t="s">
        <v>121</v>
      </c>
    </row>
    <row r="2" spans="1:8" ht="25.5" customHeight="1" x14ac:dyDescent="0.25">
      <c r="B2" s="30" t="s">
        <v>119</v>
      </c>
      <c r="C2" s="51" t="s">
        <v>120</v>
      </c>
      <c r="D2" s="51"/>
      <c r="E2" s="51"/>
      <c r="F2" s="51"/>
      <c r="G2" s="51"/>
      <c r="H2" s="51"/>
    </row>
    <row r="3" spans="1:8" ht="25.5" customHeight="1" thickBot="1" x14ac:dyDescent="0.3">
      <c r="B3" s="30" t="s">
        <v>118</v>
      </c>
      <c r="C3" s="51"/>
      <c r="D3" s="51"/>
      <c r="E3" s="51"/>
      <c r="F3" s="51"/>
      <c r="G3" s="51"/>
      <c r="H3" s="51"/>
    </row>
    <row r="4" spans="1:8" ht="48" thickBot="1" x14ac:dyDescent="0.3">
      <c r="A4" s="3" t="s">
        <v>0</v>
      </c>
      <c r="B4" s="28" t="s">
        <v>1</v>
      </c>
      <c r="C4" s="29" t="s">
        <v>2</v>
      </c>
      <c r="D4" s="29" t="s">
        <v>3</v>
      </c>
      <c r="E4" s="35" t="s">
        <v>3</v>
      </c>
      <c r="F4" s="36" t="s">
        <v>115</v>
      </c>
      <c r="G4" s="35" t="s">
        <v>110</v>
      </c>
      <c r="H4" s="37" t="s">
        <v>111</v>
      </c>
    </row>
    <row r="5" spans="1:8" ht="31.5" customHeight="1" x14ac:dyDescent="0.25">
      <c r="A5" s="4">
        <v>1</v>
      </c>
      <c r="B5" s="5" t="s">
        <v>4</v>
      </c>
      <c r="C5" s="6" t="s">
        <v>5</v>
      </c>
      <c r="D5" s="7">
        <v>2160</v>
      </c>
      <c r="E5" s="48">
        <f>2160+338+35</f>
        <v>2533</v>
      </c>
      <c r="F5" s="59">
        <v>6</v>
      </c>
      <c r="G5" s="50"/>
      <c r="H5" s="42">
        <f>F5*E5*G5</f>
        <v>0</v>
      </c>
    </row>
    <row r="6" spans="1:8" ht="31.5" customHeight="1" x14ac:dyDescent="0.25">
      <c r="A6" s="52">
        <v>2</v>
      </c>
      <c r="B6" s="54" t="s">
        <v>6</v>
      </c>
      <c r="C6" s="56" t="s">
        <v>7</v>
      </c>
      <c r="D6" s="57" t="s">
        <v>8</v>
      </c>
      <c r="E6" s="48"/>
      <c r="F6" s="48"/>
      <c r="G6" s="50"/>
      <c r="H6" s="43"/>
    </row>
    <row r="7" spans="1:8" ht="33" customHeight="1" x14ac:dyDescent="0.25">
      <c r="A7" s="53"/>
      <c r="B7" s="55"/>
      <c r="C7" s="56"/>
      <c r="D7" s="58"/>
      <c r="E7" s="49"/>
      <c r="F7" s="49"/>
      <c r="G7" s="50"/>
      <c r="H7" s="43"/>
    </row>
    <row r="8" spans="1:8" ht="28.5" customHeight="1" x14ac:dyDescent="0.25">
      <c r="A8" s="4">
        <v>3</v>
      </c>
      <c r="B8" s="23" t="s">
        <v>9</v>
      </c>
      <c r="C8" s="24" t="s">
        <v>10</v>
      </c>
      <c r="D8" s="13">
        <v>632</v>
      </c>
      <c r="E8" s="13">
        <v>632</v>
      </c>
      <c r="F8" s="13">
        <v>4</v>
      </c>
      <c r="G8" s="25"/>
      <c r="H8" s="26">
        <f>F8*E8*G8</f>
        <v>0</v>
      </c>
    </row>
    <row r="9" spans="1:8" ht="31.5" x14ac:dyDescent="0.25">
      <c r="A9" s="4">
        <v>4</v>
      </c>
      <c r="B9" s="8" t="s">
        <v>9</v>
      </c>
      <c r="C9" s="9" t="s">
        <v>11</v>
      </c>
      <c r="D9" s="10">
        <v>373</v>
      </c>
      <c r="E9" s="10">
        <v>373</v>
      </c>
      <c r="F9" s="21">
        <v>2</v>
      </c>
      <c r="G9" s="25"/>
      <c r="H9" s="27">
        <f t="shared" ref="H9:H10" si="0">F9*E9*G9</f>
        <v>0</v>
      </c>
    </row>
    <row r="10" spans="1:8" ht="33" customHeight="1" x14ac:dyDescent="0.25">
      <c r="A10" s="4">
        <v>5</v>
      </c>
      <c r="B10" s="8" t="s">
        <v>12</v>
      </c>
      <c r="C10" s="9" t="s">
        <v>13</v>
      </c>
      <c r="D10" s="10">
        <v>884.55</v>
      </c>
      <c r="E10" s="10">
        <v>884.55</v>
      </c>
      <c r="F10" s="22">
        <v>3</v>
      </c>
      <c r="G10" s="25"/>
      <c r="H10" s="27">
        <f t="shared" si="0"/>
        <v>0</v>
      </c>
    </row>
    <row r="11" spans="1:8" ht="25.5" customHeight="1" x14ac:dyDescent="0.25">
      <c r="A11" s="4">
        <v>6</v>
      </c>
      <c r="B11" s="8" t="s">
        <v>14</v>
      </c>
      <c r="C11" s="9" t="s">
        <v>15</v>
      </c>
      <c r="D11" s="10">
        <v>924.65</v>
      </c>
      <c r="E11" s="10">
        <v>924.65</v>
      </c>
      <c r="F11" s="22">
        <v>4</v>
      </c>
      <c r="G11" s="25"/>
      <c r="H11" s="27">
        <f>F11*E11*G11</f>
        <v>0</v>
      </c>
    </row>
    <row r="12" spans="1:8" ht="23.25" customHeight="1" x14ac:dyDescent="0.25">
      <c r="A12" s="4">
        <v>7</v>
      </c>
      <c r="B12" s="8" t="s">
        <v>16</v>
      </c>
      <c r="C12" s="9" t="s">
        <v>17</v>
      </c>
      <c r="D12" s="10">
        <v>196</v>
      </c>
      <c r="E12" s="10">
        <v>196</v>
      </c>
      <c r="F12" s="22">
        <v>2</v>
      </c>
      <c r="G12" s="25"/>
      <c r="H12" s="27">
        <f t="shared" ref="H12:H56" si="1">F12*E12*G12</f>
        <v>0</v>
      </c>
    </row>
    <row r="13" spans="1:8" ht="24.75" customHeight="1" x14ac:dyDescent="0.25">
      <c r="A13" s="4">
        <v>8</v>
      </c>
      <c r="B13" s="8" t="s">
        <v>18</v>
      </c>
      <c r="C13" s="9" t="s">
        <v>19</v>
      </c>
      <c r="D13" s="10">
        <v>411</v>
      </c>
      <c r="E13" s="10">
        <v>411</v>
      </c>
      <c r="F13" s="22">
        <v>2</v>
      </c>
      <c r="G13" s="25"/>
      <c r="H13" s="27">
        <f t="shared" si="1"/>
        <v>0</v>
      </c>
    </row>
    <row r="14" spans="1:8" ht="23.25" customHeight="1" x14ac:dyDescent="0.25">
      <c r="A14" s="4">
        <v>9</v>
      </c>
      <c r="B14" s="8" t="s">
        <v>20</v>
      </c>
      <c r="C14" s="9" t="s">
        <v>21</v>
      </c>
      <c r="D14" s="10">
        <v>366.03</v>
      </c>
      <c r="E14" s="10">
        <v>366.03</v>
      </c>
      <c r="F14" s="22">
        <v>3</v>
      </c>
      <c r="G14" s="25"/>
      <c r="H14" s="27">
        <f t="shared" si="1"/>
        <v>0</v>
      </c>
    </row>
    <row r="15" spans="1:8" ht="26.25" customHeight="1" x14ac:dyDescent="0.25">
      <c r="A15" s="4">
        <v>10</v>
      </c>
      <c r="B15" s="8" t="s">
        <v>22</v>
      </c>
      <c r="C15" s="9" t="s">
        <v>23</v>
      </c>
      <c r="D15" s="10">
        <v>426</v>
      </c>
      <c r="E15" s="10">
        <v>426</v>
      </c>
      <c r="F15" s="22">
        <v>3</v>
      </c>
      <c r="G15" s="25"/>
      <c r="H15" s="27">
        <f t="shared" si="1"/>
        <v>0</v>
      </c>
    </row>
    <row r="16" spans="1:8" ht="27.75" customHeight="1" x14ac:dyDescent="0.25">
      <c r="A16" s="4">
        <v>11</v>
      </c>
      <c r="B16" s="8" t="s">
        <v>24</v>
      </c>
      <c r="C16" s="9" t="s">
        <v>25</v>
      </c>
      <c r="D16" s="10">
        <v>30</v>
      </c>
      <c r="E16" s="10">
        <v>30</v>
      </c>
      <c r="F16" s="22">
        <v>2</v>
      </c>
      <c r="G16" s="25"/>
      <c r="H16" s="27">
        <f t="shared" si="1"/>
        <v>0</v>
      </c>
    </row>
    <row r="17" spans="1:8" ht="31.5" customHeight="1" x14ac:dyDescent="0.25">
      <c r="A17" s="4">
        <v>12</v>
      </c>
      <c r="B17" s="8" t="s">
        <v>26</v>
      </c>
      <c r="C17" s="9" t="s">
        <v>27</v>
      </c>
      <c r="D17" s="10">
        <v>960</v>
      </c>
      <c r="E17" s="10">
        <v>960</v>
      </c>
      <c r="F17" s="22">
        <v>2</v>
      </c>
      <c r="G17" s="25"/>
      <c r="H17" s="27">
        <f t="shared" si="1"/>
        <v>0</v>
      </c>
    </row>
    <row r="18" spans="1:8" ht="30.75" customHeight="1" x14ac:dyDescent="0.25">
      <c r="A18" s="4">
        <v>13</v>
      </c>
      <c r="B18" s="8" t="s">
        <v>28</v>
      </c>
      <c r="C18" s="9" t="s">
        <v>29</v>
      </c>
      <c r="D18" s="10">
        <v>384</v>
      </c>
      <c r="E18" s="10">
        <v>384</v>
      </c>
      <c r="F18" s="22">
        <v>3</v>
      </c>
      <c r="G18" s="25"/>
      <c r="H18" s="27">
        <f t="shared" si="1"/>
        <v>0</v>
      </c>
    </row>
    <row r="19" spans="1:8" ht="23.25" customHeight="1" x14ac:dyDescent="0.25">
      <c r="A19" s="4">
        <v>14</v>
      </c>
      <c r="B19" s="8" t="s">
        <v>30</v>
      </c>
      <c r="C19" s="9" t="s">
        <v>31</v>
      </c>
      <c r="D19" s="10">
        <v>170</v>
      </c>
      <c r="E19" s="10">
        <v>170</v>
      </c>
      <c r="F19" s="22">
        <v>3</v>
      </c>
      <c r="G19" s="25"/>
      <c r="H19" s="27">
        <f t="shared" si="1"/>
        <v>0</v>
      </c>
    </row>
    <row r="20" spans="1:8" ht="36.75" customHeight="1" x14ac:dyDescent="0.25">
      <c r="A20" s="4">
        <v>15</v>
      </c>
      <c r="B20" s="8" t="s">
        <v>32</v>
      </c>
      <c r="C20" s="9" t="s">
        <v>33</v>
      </c>
      <c r="D20" s="10" t="s">
        <v>109</v>
      </c>
      <c r="E20" s="10">
        <v>150</v>
      </c>
      <c r="F20" s="22">
        <v>3</v>
      </c>
      <c r="G20" s="25"/>
      <c r="H20" s="27">
        <f t="shared" si="1"/>
        <v>0</v>
      </c>
    </row>
    <row r="21" spans="1:8" ht="28.5" customHeight="1" x14ac:dyDescent="0.25">
      <c r="A21" s="4">
        <v>16</v>
      </c>
      <c r="B21" s="8" t="s">
        <v>34</v>
      </c>
      <c r="C21" s="11" t="s">
        <v>35</v>
      </c>
      <c r="D21" s="12">
        <v>120</v>
      </c>
      <c r="E21" s="10">
        <f>120</f>
        <v>120</v>
      </c>
      <c r="F21" s="22">
        <v>2</v>
      </c>
      <c r="G21" s="25"/>
      <c r="H21" s="27">
        <f t="shared" si="1"/>
        <v>0</v>
      </c>
    </row>
    <row r="22" spans="1:8" ht="32.25" customHeight="1" x14ac:dyDescent="0.25">
      <c r="A22" s="4">
        <v>17</v>
      </c>
      <c r="B22" s="8" t="s">
        <v>36</v>
      </c>
      <c r="C22" s="11" t="s">
        <v>37</v>
      </c>
      <c r="D22" s="10" t="s">
        <v>38</v>
      </c>
      <c r="E22" s="10">
        <f>100.96+17</f>
        <v>117.96</v>
      </c>
      <c r="F22" s="22">
        <v>2</v>
      </c>
      <c r="G22" s="25"/>
      <c r="H22" s="27">
        <f t="shared" si="1"/>
        <v>0</v>
      </c>
    </row>
    <row r="23" spans="1:8" ht="27" customHeight="1" x14ac:dyDescent="0.25">
      <c r="A23" s="4">
        <v>18</v>
      </c>
      <c r="B23" s="8" t="s">
        <v>36</v>
      </c>
      <c r="C23" s="11" t="s">
        <v>39</v>
      </c>
      <c r="D23" s="13">
        <v>156</v>
      </c>
      <c r="E23" s="10">
        <v>156</v>
      </c>
      <c r="F23" s="22">
        <v>2</v>
      </c>
      <c r="G23" s="25"/>
      <c r="H23" s="27">
        <f t="shared" si="1"/>
        <v>0</v>
      </c>
    </row>
    <row r="24" spans="1:8" ht="30" customHeight="1" x14ac:dyDescent="0.25">
      <c r="A24" s="4">
        <v>19</v>
      </c>
      <c r="B24" s="8" t="s">
        <v>40</v>
      </c>
      <c r="C24" s="11" t="s">
        <v>41</v>
      </c>
      <c r="D24" s="13">
        <v>40</v>
      </c>
      <c r="E24" s="13">
        <v>40</v>
      </c>
      <c r="F24" s="22">
        <v>2</v>
      </c>
      <c r="G24" s="25"/>
      <c r="H24" s="27">
        <f t="shared" si="1"/>
        <v>0</v>
      </c>
    </row>
    <row r="25" spans="1:8" ht="32.25" customHeight="1" x14ac:dyDescent="0.25">
      <c r="A25" s="4">
        <v>20</v>
      </c>
      <c r="B25" s="8" t="s">
        <v>42</v>
      </c>
      <c r="C25" s="11" t="s">
        <v>43</v>
      </c>
      <c r="D25" s="13">
        <v>475.85</v>
      </c>
      <c r="E25" s="13">
        <v>475.85</v>
      </c>
      <c r="F25" s="22">
        <v>4</v>
      </c>
      <c r="G25" s="25"/>
      <c r="H25" s="27">
        <f t="shared" si="1"/>
        <v>0</v>
      </c>
    </row>
    <row r="26" spans="1:8" ht="33" customHeight="1" x14ac:dyDescent="0.25">
      <c r="A26" s="4">
        <v>21</v>
      </c>
      <c r="B26" s="8" t="s">
        <v>44</v>
      </c>
      <c r="C26" s="11" t="s">
        <v>45</v>
      </c>
      <c r="D26" s="13">
        <v>540.83000000000004</v>
      </c>
      <c r="E26" s="13">
        <v>540.83000000000004</v>
      </c>
      <c r="F26" s="22">
        <v>2</v>
      </c>
      <c r="G26" s="25"/>
      <c r="H26" s="27">
        <f t="shared" si="1"/>
        <v>0</v>
      </c>
    </row>
    <row r="27" spans="1:8" ht="29.25" customHeight="1" x14ac:dyDescent="0.25">
      <c r="A27" s="4">
        <v>22</v>
      </c>
      <c r="B27" s="8" t="s">
        <v>46</v>
      </c>
      <c r="C27" s="11" t="s">
        <v>47</v>
      </c>
      <c r="D27" s="13">
        <v>634.21</v>
      </c>
      <c r="E27" s="13">
        <f>D27</f>
        <v>634.21</v>
      </c>
      <c r="F27" s="22">
        <v>2</v>
      </c>
      <c r="G27" s="25"/>
      <c r="H27" s="27">
        <f t="shared" si="1"/>
        <v>0</v>
      </c>
    </row>
    <row r="28" spans="1:8" ht="15.75" x14ac:dyDescent="0.25">
      <c r="A28" s="4">
        <v>23</v>
      </c>
      <c r="B28" s="8" t="s">
        <v>48</v>
      </c>
      <c r="C28" s="11" t="s">
        <v>49</v>
      </c>
      <c r="D28" s="13">
        <v>111</v>
      </c>
      <c r="E28" s="13">
        <v>111</v>
      </c>
      <c r="F28" s="22">
        <v>2</v>
      </c>
      <c r="G28" s="25"/>
      <c r="H28" s="27">
        <f t="shared" si="1"/>
        <v>0</v>
      </c>
    </row>
    <row r="29" spans="1:8" ht="15.75" x14ac:dyDescent="0.25">
      <c r="A29" s="4">
        <v>24</v>
      </c>
      <c r="B29" s="8" t="s">
        <v>50</v>
      </c>
      <c r="C29" s="11" t="s">
        <v>51</v>
      </c>
      <c r="D29" s="13">
        <v>87.17</v>
      </c>
      <c r="E29" s="13">
        <v>87.17</v>
      </c>
      <c r="F29" s="22">
        <v>2</v>
      </c>
      <c r="G29" s="25"/>
      <c r="H29" s="27">
        <f t="shared" si="1"/>
        <v>0</v>
      </c>
    </row>
    <row r="30" spans="1:8" ht="15.75" x14ac:dyDescent="0.25">
      <c r="A30" s="4">
        <v>25</v>
      </c>
      <c r="B30" s="8" t="s">
        <v>52</v>
      </c>
      <c r="C30" s="11" t="s">
        <v>53</v>
      </c>
      <c r="D30" s="13">
        <v>875</v>
      </c>
      <c r="E30" s="13">
        <v>875</v>
      </c>
      <c r="F30" s="22">
        <v>2</v>
      </c>
      <c r="G30" s="25"/>
      <c r="H30" s="27">
        <f t="shared" si="1"/>
        <v>0</v>
      </c>
    </row>
    <row r="31" spans="1:8" ht="27.75" customHeight="1" x14ac:dyDescent="0.25">
      <c r="A31" s="4">
        <v>26</v>
      </c>
      <c r="B31" s="8" t="s">
        <v>54</v>
      </c>
      <c r="C31" s="11" t="s">
        <v>55</v>
      </c>
      <c r="D31" s="13">
        <v>400</v>
      </c>
      <c r="E31" s="13">
        <v>400</v>
      </c>
      <c r="F31" s="22">
        <v>2</v>
      </c>
      <c r="G31" s="25"/>
      <c r="H31" s="27">
        <f t="shared" si="1"/>
        <v>0</v>
      </c>
    </row>
    <row r="32" spans="1:8" ht="28.5" customHeight="1" x14ac:dyDescent="0.25">
      <c r="A32" s="4">
        <v>27</v>
      </c>
      <c r="B32" s="8" t="s">
        <v>56</v>
      </c>
      <c r="C32" s="11" t="s">
        <v>57</v>
      </c>
      <c r="D32" s="13">
        <v>241.4</v>
      </c>
      <c r="E32" s="13">
        <v>241.4</v>
      </c>
      <c r="F32" s="22">
        <v>2</v>
      </c>
      <c r="G32" s="25"/>
      <c r="H32" s="27">
        <f t="shared" si="1"/>
        <v>0</v>
      </c>
    </row>
    <row r="33" spans="1:8" ht="31.5" customHeight="1" x14ac:dyDescent="0.25">
      <c r="A33" s="4">
        <v>28</v>
      </c>
      <c r="B33" s="8" t="s">
        <v>58</v>
      </c>
      <c r="C33" s="11" t="s">
        <v>59</v>
      </c>
      <c r="D33" s="13">
        <v>679.9</v>
      </c>
      <c r="E33" s="13">
        <v>679.9</v>
      </c>
      <c r="F33" s="22">
        <v>3</v>
      </c>
      <c r="G33" s="25"/>
      <c r="H33" s="27">
        <f t="shared" si="1"/>
        <v>0</v>
      </c>
    </row>
    <row r="34" spans="1:8" ht="42" customHeight="1" x14ac:dyDescent="0.25">
      <c r="A34" s="4">
        <v>29</v>
      </c>
      <c r="B34" s="8" t="s">
        <v>60</v>
      </c>
      <c r="C34" s="11" t="s">
        <v>61</v>
      </c>
      <c r="D34" s="10" t="s">
        <v>62</v>
      </c>
      <c r="E34" s="13">
        <f>220+35</f>
        <v>255</v>
      </c>
      <c r="F34" s="22">
        <v>2</v>
      </c>
      <c r="G34" s="25"/>
      <c r="H34" s="27">
        <f t="shared" si="1"/>
        <v>0</v>
      </c>
    </row>
    <row r="35" spans="1:8" ht="31.5" x14ac:dyDescent="0.25">
      <c r="A35" s="4">
        <v>30</v>
      </c>
      <c r="B35" s="8" t="s">
        <v>63</v>
      </c>
      <c r="C35" s="14" t="s">
        <v>64</v>
      </c>
      <c r="D35" s="10" t="s">
        <v>65</v>
      </c>
      <c r="E35" s="13">
        <f>336+102</f>
        <v>438</v>
      </c>
      <c r="F35" s="22">
        <v>2</v>
      </c>
      <c r="G35" s="25"/>
      <c r="H35" s="27">
        <f t="shared" si="1"/>
        <v>0</v>
      </c>
    </row>
    <row r="36" spans="1:8" ht="15.75" x14ac:dyDescent="0.25">
      <c r="A36" s="4">
        <v>31</v>
      </c>
      <c r="B36" s="8" t="s">
        <v>66</v>
      </c>
      <c r="C36" s="11" t="s">
        <v>67</v>
      </c>
      <c r="D36" s="13">
        <v>114</v>
      </c>
      <c r="E36" s="13">
        <v>114</v>
      </c>
      <c r="F36" s="22">
        <v>2</v>
      </c>
      <c r="G36" s="25"/>
      <c r="H36" s="27">
        <f t="shared" si="1"/>
        <v>0</v>
      </c>
    </row>
    <row r="37" spans="1:8" ht="15.75" x14ac:dyDescent="0.25">
      <c r="A37" s="4">
        <v>32</v>
      </c>
      <c r="B37" s="8" t="s">
        <v>68</v>
      </c>
      <c r="C37" s="11" t="s">
        <v>69</v>
      </c>
      <c r="D37" s="13">
        <v>240.24</v>
      </c>
      <c r="E37" s="13">
        <v>240.24</v>
      </c>
      <c r="F37" s="22">
        <v>2</v>
      </c>
      <c r="G37" s="25"/>
      <c r="H37" s="27">
        <f t="shared" si="1"/>
        <v>0</v>
      </c>
    </row>
    <row r="38" spans="1:8" ht="31.5" x14ac:dyDescent="0.25">
      <c r="A38" s="4">
        <v>33</v>
      </c>
      <c r="B38" s="8" t="s">
        <v>70</v>
      </c>
      <c r="C38" s="11" t="s">
        <v>71</v>
      </c>
      <c r="D38" s="10" t="s">
        <v>72</v>
      </c>
      <c r="E38" s="13">
        <f>99+60</f>
        <v>159</v>
      </c>
      <c r="F38" s="22">
        <v>2</v>
      </c>
      <c r="G38" s="25"/>
      <c r="H38" s="27">
        <f t="shared" si="1"/>
        <v>0</v>
      </c>
    </row>
    <row r="39" spans="1:8" ht="15.75" x14ac:dyDescent="0.25">
      <c r="A39" s="4">
        <v>34</v>
      </c>
      <c r="B39" s="8" t="s">
        <v>73</v>
      </c>
      <c r="C39" s="9" t="s">
        <v>74</v>
      </c>
      <c r="D39" s="10">
        <v>136</v>
      </c>
      <c r="E39" s="13">
        <v>136</v>
      </c>
      <c r="F39" s="22">
        <v>3</v>
      </c>
      <c r="G39" s="25"/>
      <c r="H39" s="27">
        <f t="shared" si="1"/>
        <v>0</v>
      </c>
    </row>
    <row r="40" spans="1:8" ht="15.75" x14ac:dyDescent="0.25">
      <c r="A40" s="4">
        <v>35</v>
      </c>
      <c r="B40" s="8" t="s">
        <v>75</v>
      </c>
      <c r="C40" s="9" t="s">
        <v>76</v>
      </c>
      <c r="D40" s="10">
        <v>196.34</v>
      </c>
      <c r="E40" s="13">
        <v>196.34</v>
      </c>
      <c r="F40" s="22">
        <v>3</v>
      </c>
      <c r="G40" s="25"/>
      <c r="H40" s="27">
        <f t="shared" si="1"/>
        <v>0</v>
      </c>
    </row>
    <row r="41" spans="1:8" ht="15.75" x14ac:dyDescent="0.25">
      <c r="A41" s="4">
        <v>36</v>
      </c>
      <c r="B41" s="8" t="s">
        <v>77</v>
      </c>
      <c r="C41" s="9" t="s">
        <v>78</v>
      </c>
      <c r="D41" s="10">
        <v>200</v>
      </c>
      <c r="E41" s="13">
        <v>200</v>
      </c>
      <c r="F41" s="22">
        <v>3</v>
      </c>
      <c r="G41" s="25"/>
      <c r="H41" s="27">
        <f t="shared" si="1"/>
        <v>0</v>
      </c>
    </row>
    <row r="42" spans="1:8" ht="15.75" x14ac:dyDescent="0.25">
      <c r="A42" s="4">
        <v>37</v>
      </c>
      <c r="B42" s="8" t="s">
        <v>79</v>
      </c>
      <c r="C42" s="9" t="s">
        <v>80</v>
      </c>
      <c r="D42" s="10">
        <v>78</v>
      </c>
      <c r="E42" s="13">
        <v>78</v>
      </c>
      <c r="F42" s="22">
        <v>4</v>
      </c>
      <c r="G42" s="25"/>
      <c r="H42" s="27">
        <f t="shared" si="1"/>
        <v>0</v>
      </c>
    </row>
    <row r="43" spans="1:8" ht="31.5" x14ac:dyDescent="0.25">
      <c r="A43" s="4">
        <v>38</v>
      </c>
      <c r="B43" s="8" t="s">
        <v>81</v>
      </c>
      <c r="C43" s="9" t="s">
        <v>82</v>
      </c>
      <c r="D43" s="10">
        <v>655.32000000000005</v>
      </c>
      <c r="E43" s="13">
        <f>D43</f>
        <v>655.32000000000005</v>
      </c>
      <c r="F43" s="22">
        <v>3</v>
      </c>
      <c r="G43" s="25"/>
      <c r="H43" s="27">
        <f t="shared" si="1"/>
        <v>0</v>
      </c>
    </row>
    <row r="44" spans="1:8" ht="15.75" x14ac:dyDescent="0.25">
      <c r="A44" s="4">
        <v>39</v>
      </c>
      <c r="B44" s="8" t="s">
        <v>83</v>
      </c>
      <c r="C44" s="9" t="s">
        <v>84</v>
      </c>
      <c r="D44" s="10">
        <v>32.86</v>
      </c>
      <c r="E44" s="13">
        <v>32.86</v>
      </c>
      <c r="F44" s="22">
        <v>3</v>
      </c>
      <c r="G44" s="25"/>
      <c r="H44" s="27">
        <f t="shared" si="1"/>
        <v>0</v>
      </c>
    </row>
    <row r="45" spans="1:8" ht="15.75" x14ac:dyDescent="0.25">
      <c r="A45" s="4">
        <v>40</v>
      </c>
      <c r="B45" s="8" t="s">
        <v>85</v>
      </c>
      <c r="C45" s="9" t="s">
        <v>86</v>
      </c>
      <c r="D45" s="10">
        <v>378</v>
      </c>
      <c r="E45" s="13">
        <v>378</v>
      </c>
      <c r="F45" s="22">
        <v>4</v>
      </c>
      <c r="G45" s="25"/>
      <c r="H45" s="27">
        <f t="shared" si="1"/>
        <v>0</v>
      </c>
    </row>
    <row r="46" spans="1:8" ht="15.75" x14ac:dyDescent="0.25">
      <c r="A46" s="4">
        <v>41</v>
      </c>
      <c r="B46" s="8" t="s">
        <v>73</v>
      </c>
      <c r="C46" s="9" t="s">
        <v>87</v>
      </c>
      <c r="D46" s="10">
        <v>138.55000000000001</v>
      </c>
      <c r="E46" s="13">
        <v>138.55000000000001</v>
      </c>
      <c r="F46" s="22">
        <v>3</v>
      </c>
      <c r="G46" s="25"/>
      <c r="H46" s="27">
        <f t="shared" si="1"/>
        <v>0</v>
      </c>
    </row>
    <row r="47" spans="1:8" ht="15.75" x14ac:dyDescent="0.25">
      <c r="A47" s="4">
        <v>42</v>
      </c>
      <c r="B47" s="8" t="s">
        <v>88</v>
      </c>
      <c r="C47" s="9" t="s">
        <v>89</v>
      </c>
      <c r="D47" s="10">
        <v>187.87</v>
      </c>
      <c r="E47" s="13">
        <v>187.87</v>
      </c>
      <c r="F47" s="22">
        <v>4</v>
      </c>
      <c r="G47" s="25"/>
      <c r="H47" s="27">
        <f t="shared" si="1"/>
        <v>0</v>
      </c>
    </row>
    <row r="48" spans="1:8" ht="15.75" x14ac:dyDescent="0.25">
      <c r="A48" s="4">
        <v>43</v>
      </c>
      <c r="B48" s="8" t="s">
        <v>90</v>
      </c>
      <c r="C48" s="9" t="s">
        <v>91</v>
      </c>
      <c r="D48" s="10">
        <v>321</v>
      </c>
      <c r="E48" s="13">
        <v>321</v>
      </c>
      <c r="F48" s="22">
        <v>3</v>
      </c>
      <c r="G48" s="25"/>
      <c r="H48" s="27">
        <f t="shared" si="1"/>
        <v>0</v>
      </c>
    </row>
    <row r="49" spans="1:8" ht="15.75" x14ac:dyDescent="0.25">
      <c r="A49" s="4">
        <v>44</v>
      </c>
      <c r="B49" s="8" t="s">
        <v>92</v>
      </c>
      <c r="C49" s="9" t="s">
        <v>93</v>
      </c>
      <c r="D49" s="10">
        <v>116</v>
      </c>
      <c r="E49" s="13">
        <v>116</v>
      </c>
      <c r="F49" s="22">
        <v>3</v>
      </c>
      <c r="G49" s="25"/>
      <c r="H49" s="27">
        <f t="shared" si="1"/>
        <v>0</v>
      </c>
    </row>
    <row r="50" spans="1:8" ht="15.75" x14ac:dyDescent="0.25">
      <c r="A50" s="4">
        <v>45</v>
      </c>
      <c r="B50" s="8" t="s">
        <v>94</v>
      </c>
      <c r="C50" s="9" t="s">
        <v>93</v>
      </c>
      <c r="D50" s="10">
        <v>68.52</v>
      </c>
      <c r="E50" s="13">
        <v>68.52</v>
      </c>
      <c r="F50" s="22">
        <v>3</v>
      </c>
      <c r="G50" s="25"/>
      <c r="H50" s="27">
        <f t="shared" si="1"/>
        <v>0</v>
      </c>
    </row>
    <row r="51" spans="1:8" ht="15.75" x14ac:dyDescent="0.25">
      <c r="A51" s="4">
        <v>46</v>
      </c>
      <c r="B51" s="8" t="s">
        <v>95</v>
      </c>
      <c r="C51" s="9" t="s">
        <v>96</v>
      </c>
      <c r="D51" s="10">
        <v>307.5</v>
      </c>
      <c r="E51" s="13">
        <v>307.5</v>
      </c>
      <c r="F51" s="22">
        <v>3</v>
      </c>
      <c r="G51" s="25"/>
      <c r="H51" s="27">
        <f t="shared" si="1"/>
        <v>0</v>
      </c>
    </row>
    <row r="52" spans="1:8" ht="15.75" x14ac:dyDescent="0.25">
      <c r="A52" s="4">
        <v>47</v>
      </c>
      <c r="B52" s="8" t="s">
        <v>97</v>
      </c>
      <c r="C52" s="9" t="s">
        <v>98</v>
      </c>
      <c r="D52" s="10">
        <v>43</v>
      </c>
      <c r="E52" s="13">
        <v>43</v>
      </c>
      <c r="F52" s="22">
        <v>5</v>
      </c>
      <c r="G52" s="25"/>
      <c r="H52" s="27">
        <f t="shared" si="1"/>
        <v>0</v>
      </c>
    </row>
    <row r="53" spans="1:8" ht="31.5" x14ac:dyDescent="0.25">
      <c r="A53" s="4">
        <v>48</v>
      </c>
      <c r="B53" s="8" t="s">
        <v>99</v>
      </c>
      <c r="C53" s="11" t="s">
        <v>100</v>
      </c>
      <c r="D53" s="10" t="s">
        <v>101</v>
      </c>
      <c r="E53" s="13">
        <f>190+40</f>
        <v>230</v>
      </c>
      <c r="F53" s="22">
        <v>3</v>
      </c>
      <c r="G53" s="25"/>
      <c r="H53" s="27">
        <f t="shared" si="1"/>
        <v>0</v>
      </c>
    </row>
    <row r="54" spans="1:8" ht="15.75" x14ac:dyDescent="0.25">
      <c r="A54" s="4">
        <v>49</v>
      </c>
      <c r="B54" s="8" t="s">
        <v>102</v>
      </c>
      <c r="C54" s="11" t="s">
        <v>103</v>
      </c>
      <c r="D54" s="13">
        <v>370</v>
      </c>
      <c r="E54" s="12">
        <v>370</v>
      </c>
      <c r="F54" s="22">
        <v>3</v>
      </c>
      <c r="G54" s="25"/>
      <c r="H54" s="27">
        <f t="shared" si="1"/>
        <v>0</v>
      </c>
    </row>
    <row r="55" spans="1:8" ht="15.75" x14ac:dyDescent="0.25">
      <c r="A55" s="4">
        <v>50</v>
      </c>
      <c r="B55" s="15" t="s">
        <v>104</v>
      </c>
      <c r="C55" s="14" t="s">
        <v>105</v>
      </c>
      <c r="D55" s="16">
        <v>200.87</v>
      </c>
      <c r="E55" s="16">
        <v>200.87</v>
      </c>
      <c r="F55" s="22">
        <v>3</v>
      </c>
      <c r="G55" s="25"/>
      <c r="H55" s="27">
        <f t="shared" si="1"/>
        <v>0</v>
      </c>
    </row>
    <row r="56" spans="1:8" ht="32.25" thickBot="1" x14ac:dyDescent="0.3">
      <c r="A56" s="4">
        <v>51</v>
      </c>
      <c r="B56" s="17" t="s">
        <v>106</v>
      </c>
      <c r="C56" s="18" t="s">
        <v>107</v>
      </c>
      <c r="D56" s="19" t="s">
        <v>108</v>
      </c>
      <c r="E56" s="20">
        <f>115.46+14.07</f>
        <v>129.53</v>
      </c>
      <c r="F56" s="22">
        <v>4</v>
      </c>
      <c r="G56" s="25"/>
      <c r="H56" s="27">
        <f t="shared" si="1"/>
        <v>0</v>
      </c>
    </row>
    <row r="57" spans="1:8" x14ac:dyDescent="0.25">
      <c r="B57" s="44" t="s">
        <v>112</v>
      </c>
      <c r="C57" s="44"/>
      <c r="D57" s="44"/>
      <c r="E57" s="44"/>
      <c r="F57" s="44"/>
      <c r="G57" s="45"/>
      <c r="H57" s="38">
        <f>SUM(H5:H56)</f>
        <v>0</v>
      </c>
    </row>
    <row r="58" spans="1:8" x14ac:dyDescent="0.25">
      <c r="B58" s="46" t="s">
        <v>113</v>
      </c>
      <c r="C58" s="46"/>
      <c r="D58" s="46"/>
      <c r="E58" s="46"/>
      <c r="F58" s="46"/>
      <c r="G58" s="47"/>
      <c r="H58" s="38">
        <f>H57*0.25</f>
        <v>0</v>
      </c>
    </row>
    <row r="59" spans="1:8" x14ac:dyDescent="0.25">
      <c r="B59" s="46" t="s">
        <v>114</v>
      </c>
      <c r="C59" s="46"/>
      <c r="D59" s="46"/>
      <c r="E59" s="46"/>
      <c r="F59" s="46"/>
      <c r="G59" s="47"/>
      <c r="H59" s="39">
        <f>H57+H58</f>
        <v>0</v>
      </c>
    </row>
    <row r="64" spans="1:8" x14ac:dyDescent="0.25">
      <c r="E64" s="31"/>
      <c r="F64" s="31"/>
      <c r="G64" s="32"/>
      <c r="H64" s="33"/>
    </row>
    <row r="65" spans="5:8" x14ac:dyDescent="0.25">
      <c r="E65" s="40"/>
      <c r="F65" s="40"/>
      <c r="G65" s="40"/>
      <c r="H65" s="40"/>
    </row>
    <row r="66" spans="5:8" x14ac:dyDescent="0.25">
      <c r="E66" s="41" t="s">
        <v>116</v>
      </c>
      <c r="F66" s="41"/>
      <c r="G66" s="41"/>
      <c r="H66" s="41"/>
    </row>
    <row r="67" spans="5:8" x14ac:dyDescent="0.25">
      <c r="E67" s="34"/>
      <c r="F67" s="34"/>
      <c r="G67" s="34"/>
      <c r="H67" s="34"/>
    </row>
    <row r="68" spans="5:8" x14ac:dyDescent="0.25">
      <c r="E68" s="34"/>
      <c r="F68" s="34"/>
      <c r="G68" s="34"/>
      <c r="H68" s="34"/>
    </row>
    <row r="69" spans="5:8" x14ac:dyDescent="0.25">
      <c r="E69" s="34"/>
      <c r="F69" s="34"/>
      <c r="G69" s="34"/>
      <c r="H69" s="34"/>
    </row>
    <row r="70" spans="5:8" x14ac:dyDescent="0.25">
      <c r="E70" s="31"/>
      <c r="F70" s="31"/>
      <c r="G70" s="31"/>
      <c r="H70" s="31"/>
    </row>
    <row r="71" spans="5:8" x14ac:dyDescent="0.25">
      <c r="E71" s="40"/>
      <c r="F71" s="40"/>
      <c r="G71" s="40"/>
      <c r="H71" s="40"/>
    </row>
    <row r="72" spans="5:8" x14ac:dyDescent="0.25">
      <c r="E72" s="41" t="s">
        <v>117</v>
      </c>
      <c r="F72" s="41"/>
      <c r="G72" s="41"/>
      <c r="H72" s="41"/>
    </row>
    <row r="73" spans="5:8" x14ac:dyDescent="0.25">
      <c r="E73" s="31"/>
      <c r="F73" s="31"/>
      <c r="G73" s="31"/>
      <c r="H73" s="31"/>
    </row>
  </sheetData>
  <mergeCells count="17">
    <mergeCell ref="C3:H3"/>
    <mergeCell ref="C2:H2"/>
    <mergeCell ref="A6:A7"/>
    <mergeCell ref="B6:B7"/>
    <mergeCell ref="C6:C7"/>
    <mergeCell ref="D6:D7"/>
    <mergeCell ref="F5:F7"/>
    <mergeCell ref="E65:H65"/>
    <mergeCell ref="E66:H66"/>
    <mergeCell ref="E71:H71"/>
    <mergeCell ref="E72:H72"/>
    <mergeCell ref="H5:H7"/>
    <mergeCell ref="B57:G57"/>
    <mergeCell ref="B58:G58"/>
    <mergeCell ref="B59:G59"/>
    <mergeCell ref="E5:E7"/>
    <mergeCell ref="G5:G7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KGZ DDD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Anamarija Malenica</cp:lastModifiedBy>
  <cp:lastPrinted>2021-03-22T08:34:06Z</cp:lastPrinted>
  <dcterms:created xsi:type="dcterms:W3CDTF">2018-01-19T14:41:46Z</dcterms:created>
  <dcterms:modified xsi:type="dcterms:W3CDTF">2023-03-28T13:30:45Z</dcterms:modified>
</cp:coreProperties>
</file>